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-fs-02.tularegion.local\SP-SharedDocuments\Родина\Минаева Г.Р\НА ПОДПИСЬ\Приложения к закл.на ПЗТО 2021-23\"/>
    </mc:Choice>
  </mc:AlternateContent>
  <bookViews>
    <workbookView xWindow="0" yWindow="0" windowWidth="28800" windowHeight="11835"/>
  </bookViews>
  <sheets>
    <sheet name="Лист1" sheetId="1" r:id="rId1"/>
  </sheets>
  <definedNames>
    <definedName name="_xlnm._FilterDatabase" localSheetId="0" hidden="1">Лист1!$B$5:$J$34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D31" i="1" l="1"/>
  <c r="D32" i="1" l="1"/>
  <c r="G18" i="1"/>
  <c r="E30" i="1"/>
  <c r="E28" i="1"/>
  <c r="H34" i="1" l="1"/>
  <c r="G31" i="1" l="1"/>
  <c r="F31" i="1"/>
  <c r="E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E32" i="1" l="1"/>
  <c r="G32" i="1"/>
  <c r="F32" i="1"/>
  <c r="H31" i="1"/>
  <c r="H32" i="1" l="1"/>
</calcChain>
</file>

<file path=xl/sharedStrings.xml><?xml version="1.0" encoding="utf-8"?>
<sst xmlns="http://schemas.openxmlformats.org/spreadsheetml/2006/main" count="44" uniqueCount="42">
  <si>
    <t>№ п/п</t>
  </si>
  <si>
    <t>Муниципальное образование</t>
  </si>
  <si>
    <t>Всего</t>
  </si>
  <si>
    <t xml:space="preserve">дотации </t>
  </si>
  <si>
    <t>субсидии</t>
  </si>
  <si>
    <t xml:space="preserve">субвенции </t>
  </si>
  <si>
    <t>иные межбюджетные трансферты</t>
  </si>
  <si>
    <t>Арсеньевский район</t>
  </si>
  <si>
    <t>Белевский район</t>
  </si>
  <si>
    <t>Богородицкий район</t>
  </si>
  <si>
    <t>Веневский район</t>
  </si>
  <si>
    <t>Воловский район</t>
  </si>
  <si>
    <t>Дубенский район</t>
  </si>
  <si>
    <t>Заокский район</t>
  </si>
  <si>
    <t>Каменский район</t>
  </si>
  <si>
    <t>Кимовский район</t>
  </si>
  <si>
    <t>Киреевский район</t>
  </si>
  <si>
    <t>Куркинский район</t>
  </si>
  <si>
    <t>Одоевский район</t>
  </si>
  <si>
    <t>Плавский район</t>
  </si>
  <si>
    <t>Суворовский район</t>
  </si>
  <si>
    <t>Т.-Огаревский район</t>
  </si>
  <si>
    <t>Узловский район</t>
  </si>
  <si>
    <t>Чернский район</t>
  </si>
  <si>
    <t>Щекинский район</t>
  </si>
  <si>
    <t>Ясногорский район</t>
  </si>
  <si>
    <t>город Алексин</t>
  </si>
  <si>
    <t>город Донской</t>
  </si>
  <si>
    <t>город Ефремов</t>
  </si>
  <si>
    <t>р.п. Новогуровский</t>
  </si>
  <si>
    <t>город Новомосковск</t>
  </si>
  <si>
    <t>Славный</t>
  </si>
  <si>
    <t>город Тула</t>
  </si>
  <si>
    <t>ВСЕГО</t>
  </si>
  <si>
    <t>Сведения об объемах межбюджетных трансфертов, распределяемых бюджетам муниципальных образований на 2021 год</t>
  </si>
  <si>
    <t xml:space="preserve"> -</t>
  </si>
  <si>
    <t>доля (распределенных) в общем объеме межбюджетных трансфертов, %</t>
  </si>
  <si>
    <t>Приложение №10</t>
  </si>
  <si>
    <t>Всего распределено (согласно приложениям №14 и №20 к Законопроекту)</t>
  </si>
  <si>
    <t>Доля в общем объеме (распределенных) межбюджетных траснфертов, %</t>
  </si>
  <si>
    <t>Форма межбюджетного трансферта, тыс. рублей</t>
  </si>
  <si>
    <t>Подлежит распределению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</si>
</sst>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0.0%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color indexed="8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3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 applyFill="1" applyAlignment="1"/>
    <xf numFmtId="165" fontId="6" fillId="0" borderId="1" xfId="1" applyNumberFormat="1" applyFont="1" applyFill="1" applyBorder="1" applyAlignment="1" applyProtection="1">
      <alignment horizontal="center"/>
    </xf>
    <xf numFmtId="165" fontId="6" fillId="2" borderId="1" xfId="1" applyNumberFormat="1" applyFont="1" applyFill="1" applyBorder="1" applyAlignment="1" applyProtection="1">
      <alignment horizontal="center"/>
    </xf>
    <xf numFmtId="165" fontId="6" fillId="3" borderId="1" xfId="1" applyNumberFormat="1" applyFont="1" applyFill="1" applyBorder="1" applyAlignment="1" applyProtection="1">
      <alignment horizontal="center"/>
    </xf>
    <xf numFmtId="167" fontId="6" fillId="0" borderId="8" xfId="2" applyNumberFormat="1" applyFont="1" applyFill="1" applyBorder="1" applyAlignment="1" applyProtection="1">
      <alignment horizontal="right"/>
    </xf>
    <xf numFmtId="165" fontId="9" fillId="2" borderId="1" xfId="1" applyNumberFormat="1" applyFont="1" applyFill="1" applyBorder="1" applyAlignment="1" applyProtection="1">
      <alignment horizontal="center"/>
    </xf>
    <xf numFmtId="0" fontId="5" fillId="0" borderId="0" xfId="0" applyFont="1" applyAlignment="1"/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165" fontId="0" fillId="0" borderId="0" xfId="0" applyNumberFormat="1"/>
    <xf numFmtId="0" fontId="0" fillId="0" borderId="0" xfId="0" applyBorder="1"/>
    <xf numFmtId="164" fontId="10" fillId="0" borderId="0" xfId="1" applyNumberFormat="1" applyFont="1" applyFill="1" applyBorder="1" applyAlignment="1" applyProtection="1"/>
    <xf numFmtId="165" fontId="5" fillId="0" borderId="0" xfId="0" applyNumberFormat="1" applyFont="1"/>
    <xf numFmtId="0" fontId="3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right"/>
    </xf>
    <xf numFmtId="0" fontId="0" fillId="0" borderId="9" xfId="0" applyBorder="1" applyAlignment="1">
      <alignment horizontal="center"/>
    </xf>
    <xf numFmtId="0" fontId="9" fillId="2" borderId="5" xfId="0" applyFont="1" applyFill="1" applyBorder="1" applyAlignment="1">
      <alignment horizontal="left" wrapText="1"/>
    </xf>
    <xf numFmtId="0" fontId="9" fillId="2" borderId="7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left" wrapText="1"/>
    </xf>
    <xf numFmtId="0" fontId="7" fillId="3" borderId="7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wrapText="1"/>
    </xf>
    <xf numFmtId="0" fontId="6" fillId="2" borderId="7" xfId="0" applyFont="1" applyFill="1" applyBorder="1" applyAlignment="1">
      <alignment horizontal="left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7"/>
  <sheetViews>
    <sheetView tabSelected="1" topLeftCell="B1" workbookViewId="0">
      <pane xSplit="2" ySplit="4" topLeftCell="D5" activePane="bottomRight" state="frozen"/>
      <selection activeCell="B1" sqref="B1"/>
      <selection pane="topRight" activeCell="D1" sqref="D1"/>
      <selection pane="bottomLeft" activeCell="B7" sqref="B7"/>
      <selection pane="bottomRight" activeCell="I5" sqref="I5:I30"/>
    </sheetView>
  </sheetViews>
  <sheetFormatPr defaultRowHeight="15"/>
  <cols>
    <col min="2" max="2" width="5.140625" customWidth="1"/>
    <col min="3" max="3" width="25.42578125" customWidth="1"/>
    <col min="4" max="4" width="20.7109375" customWidth="1"/>
    <col min="5" max="5" width="22.28515625" customWidth="1"/>
    <col min="6" max="6" width="20.85546875" customWidth="1"/>
    <col min="7" max="7" width="20.7109375" customWidth="1"/>
    <col min="8" max="8" width="16.7109375" customWidth="1"/>
    <col min="9" max="9" width="15.28515625" customWidth="1"/>
    <col min="13" max="13" width="22" customWidth="1"/>
  </cols>
  <sheetData>
    <row r="1" spans="2:14" ht="15.75">
      <c r="B1" s="4"/>
      <c r="C1" s="4"/>
      <c r="D1" s="4"/>
      <c r="E1" s="4"/>
      <c r="F1" s="4"/>
      <c r="G1" s="5"/>
      <c r="H1" s="22" t="s">
        <v>37</v>
      </c>
      <c r="I1" s="22"/>
    </row>
    <row r="2" spans="2:14" ht="18" customHeight="1">
      <c r="B2" s="21" t="s">
        <v>34</v>
      </c>
      <c r="C2" s="21"/>
      <c r="D2" s="21"/>
      <c r="E2" s="21"/>
      <c r="F2" s="21"/>
      <c r="G2" s="21"/>
      <c r="H2" s="21"/>
      <c r="I2" s="21"/>
    </row>
    <row r="3" spans="2:14" ht="39" customHeight="1">
      <c r="B3" s="26" t="s">
        <v>0</v>
      </c>
      <c r="C3" s="26" t="s">
        <v>1</v>
      </c>
      <c r="D3" s="31" t="s">
        <v>40</v>
      </c>
      <c r="E3" s="32"/>
      <c r="F3" s="32"/>
      <c r="G3" s="33"/>
      <c r="H3" s="26" t="s">
        <v>2</v>
      </c>
      <c r="I3" s="26" t="s">
        <v>39</v>
      </c>
    </row>
    <row r="4" spans="2:14" ht="24">
      <c r="B4" s="30"/>
      <c r="C4" s="30"/>
      <c r="D4" s="1" t="s">
        <v>3</v>
      </c>
      <c r="E4" s="2" t="s">
        <v>4</v>
      </c>
      <c r="F4" s="3" t="s">
        <v>5</v>
      </c>
      <c r="G4" s="1" t="s">
        <v>6</v>
      </c>
      <c r="H4" s="27"/>
      <c r="I4" s="27"/>
      <c r="M4" s="18"/>
      <c r="N4" s="18"/>
    </row>
    <row r="5" spans="2:14">
      <c r="B5" s="14">
        <v>1</v>
      </c>
      <c r="C5" s="15" t="s">
        <v>7</v>
      </c>
      <c r="D5" s="6">
        <v>69799.58</v>
      </c>
      <c r="E5" s="6">
        <v>58929.08</v>
      </c>
      <c r="F5" s="6">
        <v>113938.3</v>
      </c>
      <c r="G5" s="6">
        <v>3303.4</v>
      </c>
      <c r="H5" s="6">
        <f>D5+E5+F5+G5</f>
        <v>245970.36000000002</v>
      </c>
      <c r="I5" s="6">
        <v>1.1000000000000001</v>
      </c>
      <c r="J5" s="9"/>
      <c r="M5" s="19"/>
      <c r="N5" s="18"/>
    </row>
    <row r="6" spans="2:14">
      <c r="B6" s="14">
        <v>2</v>
      </c>
      <c r="C6" s="15" t="s">
        <v>8</v>
      </c>
      <c r="D6" s="6">
        <v>76585.399999999994</v>
      </c>
      <c r="E6" s="6">
        <v>69841.2</v>
      </c>
      <c r="F6" s="6">
        <v>194156.9</v>
      </c>
      <c r="G6" s="6">
        <v>3713.9</v>
      </c>
      <c r="H6" s="6">
        <f t="shared" ref="H6:H31" si="0">D6+E6+F6+G6</f>
        <v>344297.4</v>
      </c>
      <c r="I6" s="6">
        <v>1.5</v>
      </c>
      <c r="J6" s="9"/>
      <c r="M6" s="19"/>
      <c r="N6" s="18"/>
    </row>
    <row r="7" spans="2:14">
      <c r="B7" s="14">
        <v>3</v>
      </c>
      <c r="C7" s="15" t="s">
        <v>9</v>
      </c>
      <c r="D7" s="6">
        <v>18079</v>
      </c>
      <c r="E7" s="6">
        <v>313491.90000000002</v>
      </c>
      <c r="F7" s="6">
        <v>481707.1</v>
      </c>
      <c r="G7" s="6">
        <v>26808.6</v>
      </c>
      <c r="H7" s="6">
        <f t="shared" si="0"/>
        <v>840086.6</v>
      </c>
      <c r="I7" s="6">
        <v>3.6</v>
      </c>
      <c r="J7" s="9"/>
      <c r="M7" s="19"/>
      <c r="N7" s="18"/>
    </row>
    <row r="8" spans="2:14">
      <c r="B8" s="14">
        <v>4</v>
      </c>
      <c r="C8" s="15" t="s">
        <v>10</v>
      </c>
      <c r="D8" s="6">
        <v>75812.899999999994</v>
      </c>
      <c r="E8" s="6">
        <v>41465.599999999999</v>
      </c>
      <c r="F8" s="6">
        <v>385993.6</v>
      </c>
      <c r="G8" s="6">
        <v>8115.4</v>
      </c>
      <c r="H8" s="6">
        <f t="shared" si="0"/>
        <v>511387.5</v>
      </c>
      <c r="I8" s="6">
        <v>2.2000000000000002</v>
      </c>
      <c r="J8" s="9"/>
      <c r="M8" s="19"/>
      <c r="N8" s="18"/>
    </row>
    <row r="9" spans="2:14">
      <c r="B9" s="14">
        <v>5</v>
      </c>
      <c r="C9" s="15" t="s">
        <v>11</v>
      </c>
      <c r="D9" s="6">
        <v>78895.7</v>
      </c>
      <c r="E9" s="6">
        <v>16748.099999999999</v>
      </c>
      <c r="F9" s="6">
        <v>151756.1</v>
      </c>
      <c r="G9" s="6">
        <v>5343.8</v>
      </c>
      <c r="H9" s="6">
        <f t="shared" si="0"/>
        <v>252743.69999999998</v>
      </c>
      <c r="I9" s="6">
        <v>1.1000000000000001</v>
      </c>
      <c r="J9" s="9"/>
      <c r="M9" s="19"/>
      <c r="N9" s="18"/>
    </row>
    <row r="10" spans="2:14">
      <c r="B10" s="14">
        <v>6</v>
      </c>
      <c r="C10" s="15" t="s">
        <v>12</v>
      </c>
      <c r="D10" s="6">
        <v>65814.5</v>
      </c>
      <c r="E10" s="6">
        <v>28005.7</v>
      </c>
      <c r="F10" s="6">
        <v>195506.9</v>
      </c>
      <c r="G10" s="6">
        <v>5168.1000000000004</v>
      </c>
      <c r="H10" s="6">
        <f t="shared" si="0"/>
        <v>294495.19999999995</v>
      </c>
      <c r="I10" s="6">
        <v>1.3</v>
      </c>
      <c r="J10" s="9"/>
      <c r="M10" s="19"/>
      <c r="N10" s="18"/>
    </row>
    <row r="11" spans="2:14">
      <c r="B11" s="14">
        <v>7</v>
      </c>
      <c r="C11" s="15" t="s">
        <v>13</v>
      </c>
      <c r="D11" s="6">
        <v>20887.8</v>
      </c>
      <c r="E11" s="6">
        <v>135776.9</v>
      </c>
      <c r="F11" s="6">
        <v>315463.5</v>
      </c>
      <c r="G11" s="6">
        <v>8810.9</v>
      </c>
      <c r="H11" s="6">
        <f t="shared" si="0"/>
        <v>480939.1</v>
      </c>
      <c r="I11" s="6">
        <v>2.1</v>
      </c>
      <c r="J11" s="9"/>
      <c r="M11" s="19"/>
      <c r="N11" s="18"/>
    </row>
    <row r="12" spans="2:14">
      <c r="B12" s="14">
        <v>8</v>
      </c>
      <c r="C12" s="15" t="s">
        <v>14</v>
      </c>
      <c r="D12" s="6">
        <v>71403</v>
      </c>
      <c r="E12" s="6">
        <v>8502.4</v>
      </c>
      <c r="F12" s="6">
        <v>145037</v>
      </c>
      <c r="G12" s="6">
        <v>3012.9</v>
      </c>
      <c r="H12" s="6">
        <f t="shared" si="0"/>
        <v>227955.3</v>
      </c>
      <c r="I12" s="6">
        <v>1</v>
      </c>
      <c r="J12" s="9"/>
      <c r="M12" s="19"/>
      <c r="N12" s="18"/>
    </row>
    <row r="13" spans="2:14">
      <c r="B13" s="14">
        <v>9</v>
      </c>
      <c r="C13" s="15" t="s">
        <v>15</v>
      </c>
      <c r="D13" s="6">
        <v>122735.7</v>
      </c>
      <c r="E13" s="6">
        <v>142937.70000000001</v>
      </c>
      <c r="F13" s="6">
        <v>363395.1</v>
      </c>
      <c r="G13" s="6">
        <v>20947.900000000001</v>
      </c>
      <c r="H13" s="6">
        <f t="shared" si="0"/>
        <v>650016.4</v>
      </c>
      <c r="I13" s="6">
        <v>2.8</v>
      </c>
      <c r="J13" s="9"/>
      <c r="M13" s="19"/>
      <c r="N13" s="18"/>
    </row>
    <row r="14" spans="2:14">
      <c r="B14" s="14">
        <v>10</v>
      </c>
      <c r="C14" s="15" t="s">
        <v>16</v>
      </c>
      <c r="D14" s="6">
        <v>237817.4</v>
      </c>
      <c r="E14" s="6">
        <v>208689.6</v>
      </c>
      <c r="F14" s="6">
        <v>678422.4</v>
      </c>
      <c r="G14" s="6">
        <v>73685.2</v>
      </c>
      <c r="H14" s="6">
        <f t="shared" si="0"/>
        <v>1198614.5999999999</v>
      </c>
      <c r="I14" s="6">
        <v>5.0999999999999996</v>
      </c>
      <c r="J14" s="9"/>
      <c r="M14" s="19"/>
      <c r="N14" s="18"/>
    </row>
    <row r="15" spans="2:14">
      <c r="B15" s="14">
        <v>11</v>
      </c>
      <c r="C15" s="15" t="s">
        <v>17</v>
      </c>
      <c r="D15" s="6">
        <v>58108.1</v>
      </c>
      <c r="E15" s="6">
        <v>20087.3</v>
      </c>
      <c r="F15" s="6">
        <v>135266.4</v>
      </c>
      <c r="G15" s="6">
        <v>3777.6</v>
      </c>
      <c r="H15" s="6">
        <f t="shared" si="0"/>
        <v>217239.4</v>
      </c>
      <c r="I15" s="6">
        <v>0.9</v>
      </c>
      <c r="J15" s="9"/>
      <c r="M15" s="19"/>
      <c r="N15" s="18"/>
    </row>
    <row r="16" spans="2:14">
      <c r="B16" s="14">
        <v>12</v>
      </c>
      <c r="C16" s="15" t="s">
        <v>18</v>
      </c>
      <c r="D16" s="6">
        <v>72555.899999999994</v>
      </c>
      <c r="E16" s="6">
        <v>35959.599999999999</v>
      </c>
      <c r="F16" s="6">
        <v>148707.29999999999</v>
      </c>
      <c r="G16" s="6">
        <v>4104.2</v>
      </c>
      <c r="H16" s="6">
        <f t="shared" si="0"/>
        <v>261327</v>
      </c>
      <c r="I16" s="6">
        <v>1.1000000000000001</v>
      </c>
      <c r="J16" s="9"/>
      <c r="M16" s="19"/>
      <c r="N16" s="18"/>
    </row>
    <row r="17" spans="2:14">
      <c r="B17" s="14">
        <v>13</v>
      </c>
      <c r="C17" s="15" t="s">
        <v>19</v>
      </c>
      <c r="D17" s="6">
        <v>81070.2</v>
      </c>
      <c r="E17" s="6">
        <v>35790.800000000003</v>
      </c>
      <c r="F17" s="6">
        <v>281312.2</v>
      </c>
      <c r="G17" s="6">
        <v>65547.3</v>
      </c>
      <c r="H17" s="6">
        <f t="shared" si="0"/>
        <v>463720.5</v>
      </c>
      <c r="I17" s="6">
        <v>2</v>
      </c>
      <c r="J17" s="9"/>
      <c r="M17" s="19"/>
      <c r="N17" s="18"/>
    </row>
    <row r="18" spans="2:14">
      <c r="B18" s="14">
        <v>14</v>
      </c>
      <c r="C18" s="15" t="s">
        <v>20</v>
      </c>
      <c r="D18" s="6">
        <v>64631.3</v>
      </c>
      <c r="E18" s="6">
        <v>254091.7</v>
      </c>
      <c r="F18" s="6">
        <v>307938.09999999998</v>
      </c>
      <c r="G18" s="6">
        <f>64607.8+90500</f>
        <v>155107.79999999999</v>
      </c>
      <c r="H18" s="6">
        <f t="shared" si="0"/>
        <v>781768.89999999991</v>
      </c>
      <c r="I18" s="6">
        <v>3.3</v>
      </c>
      <c r="J18" s="9"/>
      <c r="M18" s="19"/>
      <c r="N18" s="18"/>
    </row>
    <row r="19" spans="2:14">
      <c r="B19" s="14">
        <v>15</v>
      </c>
      <c r="C19" s="15" t="s">
        <v>21</v>
      </c>
      <c r="D19" s="6">
        <v>71004.800000000003</v>
      </c>
      <c r="E19" s="6">
        <v>18111.8</v>
      </c>
      <c r="F19" s="6">
        <v>142887.79999999999</v>
      </c>
      <c r="G19" s="6">
        <v>3725.5</v>
      </c>
      <c r="H19" s="6">
        <f t="shared" si="0"/>
        <v>235729.9</v>
      </c>
      <c r="I19" s="6">
        <v>1</v>
      </c>
      <c r="J19" s="9"/>
      <c r="M19" s="19"/>
      <c r="N19" s="18"/>
    </row>
    <row r="20" spans="2:14">
      <c r="B20" s="14">
        <v>16</v>
      </c>
      <c r="C20" s="16" t="s">
        <v>22</v>
      </c>
      <c r="D20" s="6">
        <v>84772</v>
      </c>
      <c r="E20" s="6">
        <v>136701.5</v>
      </c>
      <c r="F20" s="6">
        <v>846954.1</v>
      </c>
      <c r="G20" s="6">
        <v>155231.29999999999</v>
      </c>
      <c r="H20" s="6">
        <f t="shared" si="0"/>
        <v>1223658.9000000001</v>
      </c>
      <c r="I20" s="6">
        <v>5.2</v>
      </c>
      <c r="J20" s="9"/>
      <c r="M20" s="19"/>
      <c r="N20" s="18"/>
    </row>
    <row r="21" spans="2:14">
      <c r="B21" s="14">
        <v>17</v>
      </c>
      <c r="C21" s="15" t="s">
        <v>23</v>
      </c>
      <c r="D21" s="6">
        <v>122512.3</v>
      </c>
      <c r="E21" s="6">
        <v>71248.100000000006</v>
      </c>
      <c r="F21" s="6">
        <v>244850.1</v>
      </c>
      <c r="G21" s="6">
        <v>11985.9</v>
      </c>
      <c r="H21" s="6">
        <f t="shared" si="0"/>
        <v>450596.4</v>
      </c>
      <c r="I21" s="6">
        <v>1.9</v>
      </c>
      <c r="J21" s="9"/>
      <c r="M21" s="19"/>
      <c r="N21" s="18"/>
    </row>
    <row r="22" spans="2:14">
      <c r="B22" s="14">
        <v>18</v>
      </c>
      <c r="C22" s="15" t="s">
        <v>24</v>
      </c>
      <c r="D22" s="6">
        <v>121.2</v>
      </c>
      <c r="E22" s="6">
        <v>332864.2</v>
      </c>
      <c r="F22" s="6">
        <v>999751.9</v>
      </c>
      <c r="G22" s="6">
        <v>26661.1</v>
      </c>
      <c r="H22" s="6">
        <f t="shared" si="0"/>
        <v>1359398.4000000001</v>
      </c>
      <c r="I22" s="6">
        <v>5.8</v>
      </c>
      <c r="J22" s="9"/>
      <c r="M22" s="19"/>
      <c r="N22" s="18"/>
    </row>
    <row r="23" spans="2:14">
      <c r="B23" s="14">
        <v>19</v>
      </c>
      <c r="C23" s="16" t="s">
        <v>25</v>
      </c>
      <c r="D23" s="6">
        <v>95073</v>
      </c>
      <c r="E23" s="6">
        <v>126138.1</v>
      </c>
      <c r="F23" s="6">
        <v>347689.1</v>
      </c>
      <c r="G23" s="6">
        <v>7371.4</v>
      </c>
      <c r="H23" s="6">
        <f t="shared" si="0"/>
        <v>576271.6</v>
      </c>
      <c r="I23" s="6">
        <v>2.5</v>
      </c>
      <c r="J23" s="9"/>
      <c r="M23" s="19"/>
      <c r="N23" s="18"/>
    </row>
    <row r="24" spans="2:14">
      <c r="B24" s="14">
        <v>20</v>
      </c>
      <c r="C24" s="16" t="s">
        <v>26</v>
      </c>
      <c r="D24" s="6">
        <v>7502</v>
      </c>
      <c r="E24" s="6">
        <v>166421</v>
      </c>
      <c r="F24" s="6">
        <v>692405.4</v>
      </c>
      <c r="G24" s="6">
        <v>8650.7000000000007</v>
      </c>
      <c r="H24" s="6">
        <f t="shared" si="0"/>
        <v>874979.1</v>
      </c>
      <c r="I24" s="6">
        <v>3.7</v>
      </c>
      <c r="J24" s="9"/>
      <c r="M24" s="19"/>
      <c r="N24" s="18"/>
    </row>
    <row r="25" spans="2:14">
      <c r="B25" s="14">
        <v>21</v>
      </c>
      <c r="C25" s="15" t="s">
        <v>27</v>
      </c>
      <c r="D25" s="6">
        <v>185488.4</v>
      </c>
      <c r="E25" s="6">
        <v>262341.3</v>
      </c>
      <c r="F25" s="6">
        <v>497288.9</v>
      </c>
      <c r="G25" s="6">
        <v>9901.7000000000007</v>
      </c>
      <c r="H25" s="6">
        <f t="shared" si="0"/>
        <v>955020.29999999993</v>
      </c>
      <c r="I25" s="6">
        <v>4.0999999999999996</v>
      </c>
      <c r="J25" s="9"/>
      <c r="M25" s="19"/>
      <c r="N25" s="18"/>
    </row>
    <row r="26" spans="2:14">
      <c r="B26" s="14">
        <v>22</v>
      </c>
      <c r="C26" s="15" t="s">
        <v>28</v>
      </c>
      <c r="D26" s="6">
        <v>1100.4000000000001</v>
      </c>
      <c r="E26" s="6">
        <v>150256.9</v>
      </c>
      <c r="F26" s="6">
        <v>623595.69999999995</v>
      </c>
      <c r="G26" s="6">
        <v>6648.3</v>
      </c>
      <c r="H26" s="6">
        <f t="shared" si="0"/>
        <v>781601.3</v>
      </c>
      <c r="I26" s="6">
        <v>3.3</v>
      </c>
      <c r="J26" s="9"/>
      <c r="M26" s="19"/>
      <c r="N26" s="18"/>
    </row>
    <row r="27" spans="2:14">
      <c r="B27" s="14">
        <v>23</v>
      </c>
      <c r="C27" s="15" t="s">
        <v>29</v>
      </c>
      <c r="D27" s="6">
        <v>7265.8</v>
      </c>
      <c r="E27" s="6">
        <v>4708.6000000000004</v>
      </c>
      <c r="F27" s="6">
        <v>36468.199999999997</v>
      </c>
      <c r="G27" s="6">
        <v>1783</v>
      </c>
      <c r="H27" s="6">
        <f t="shared" si="0"/>
        <v>50225.599999999999</v>
      </c>
      <c r="I27" s="6">
        <v>0.2</v>
      </c>
      <c r="J27" s="9"/>
      <c r="M27" s="19"/>
      <c r="N27" s="18"/>
    </row>
    <row r="28" spans="2:14">
      <c r="B28" s="14">
        <v>24</v>
      </c>
      <c r="C28" s="16" t="s">
        <v>30</v>
      </c>
      <c r="D28" s="6">
        <v>10838.3</v>
      </c>
      <c r="E28" s="6">
        <f>997393.8+80000</f>
        <v>1077393.8</v>
      </c>
      <c r="F28" s="6">
        <v>1454580.6</v>
      </c>
      <c r="G28" s="6">
        <v>82650.8</v>
      </c>
      <c r="H28" s="6">
        <f t="shared" si="0"/>
        <v>2625463.5</v>
      </c>
      <c r="I28" s="6">
        <v>11.2</v>
      </c>
      <c r="J28" s="9"/>
      <c r="M28" s="19"/>
      <c r="N28" s="18"/>
    </row>
    <row r="29" spans="2:14">
      <c r="B29" s="14">
        <v>25</v>
      </c>
      <c r="C29" s="15" t="s">
        <v>31</v>
      </c>
      <c r="D29" s="6">
        <v>3389.8</v>
      </c>
      <c r="E29" s="6">
        <v>4942.6000000000004</v>
      </c>
      <c r="F29" s="6">
        <v>27639.8</v>
      </c>
      <c r="G29" s="6">
        <v>838</v>
      </c>
      <c r="H29" s="6">
        <f t="shared" si="0"/>
        <v>36810.199999999997</v>
      </c>
      <c r="I29" s="6">
        <v>0.2</v>
      </c>
      <c r="J29" s="9"/>
      <c r="M29" s="19"/>
      <c r="N29" s="18"/>
    </row>
    <row r="30" spans="2:14">
      <c r="B30" s="14">
        <v>26</v>
      </c>
      <c r="C30" s="16" t="s">
        <v>32</v>
      </c>
      <c r="D30" s="6">
        <v>0</v>
      </c>
      <c r="E30" s="6">
        <f>1553780.3+150000</f>
        <v>1703780.3</v>
      </c>
      <c r="F30" s="6">
        <v>5698531.2000000002</v>
      </c>
      <c r="G30" s="6">
        <v>43187.199999999997</v>
      </c>
      <c r="H30" s="6">
        <f t="shared" si="0"/>
        <v>7445498.7000000002</v>
      </c>
      <c r="I30" s="6">
        <v>31.8</v>
      </c>
      <c r="J30" s="9"/>
      <c r="M30" s="19"/>
      <c r="N30" s="18"/>
    </row>
    <row r="31" spans="2:14" ht="39.75" customHeight="1">
      <c r="B31" s="34" t="s">
        <v>38</v>
      </c>
      <c r="C31" s="35"/>
      <c r="D31" s="7">
        <f>SUM(D5:D30)</f>
        <v>1703264.48</v>
      </c>
      <c r="E31" s="7">
        <f>SUM(E5:E30)</f>
        <v>5425225.7800000003</v>
      </c>
      <c r="F31" s="7">
        <f>SUM(F5:F30)</f>
        <v>15511243.700000003</v>
      </c>
      <c r="G31" s="7">
        <f>SUM(G5:G30)</f>
        <v>746081.9</v>
      </c>
      <c r="H31" s="7">
        <f t="shared" si="0"/>
        <v>23385815.859999999</v>
      </c>
      <c r="I31" s="7">
        <v>100</v>
      </c>
      <c r="M31" s="18"/>
      <c r="N31" s="18"/>
    </row>
    <row r="32" spans="2:14" ht="28.5" customHeight="1">
      <c r="B32" s="24" t="s">
        <v>36</v>
      </c>
      <c r="C32" s="25"/>
      <c r="D32" s="10">
        <f>D31/D34*100</f>
        <v>93.443100315040326</v>
      </c>
      <c r="E32" s="10">
        <f>E31/E34*100</f>
        <v>91.667202932687729</v>
      </c>
      <c r="F32" s="10">
        <f>F31/F34*100</f>
        <v>99.359436045444625</v>
      </c>
      <c r="G32" s="10">
        <f>G31/G34*100</f>
        <v>55.892351162309673</v>
      </c>
      <c r="H32" s="10">
        <f>H31/H34*100</f>
        <v>94.728219495494898</v>
      </c>
      <c r="I32" s="13" t="s">
        <v>35</v>
      </c>
      <c r="M32" s="18"/>
      <c r="N32" s="18"/>
    </row>
    <row r="33" spans="2:14" ht="17.25" customHeight="1">
      <c r="B33" s="34" t="s">
        <v>41</v>
      </c>
      <c r="C33" s="35" t="s">
        <v>41</v>
      </c>
      <c r="D33" s="10">
        <v>119518</v>
      </c>
      <c r="E33" s="10">
        <v>493167.7</v>
      </c>
      <c r="F33" s="10">
        <v>100000</v>
      </c>
      <c r="G33" s="10">
        <v>588773.19999999995</v>
      </c>
      <c r="H33" s="10">
        <f>D33+E33+F33+G33</f>
        <v>1301458.8999999999</v>
      </c>
      <c r="I33" s="13"/>
      <c r="M33" s="18"/>
      <c r="N33" s="18"/>
    </row>
    <row r="34" spans="2:14" ht="21" customHeight="1">
      <c r="B34" s="28" t="s">
        <v>33</v>
      </c>
      <c r="C34" s="29"/>
      <c r="D34" s="8">
        <v>1822782.5</v>
      </c>
      <c r="E34" s="8">
        <v>5918393.5</v>
      </c>
      <c r="F34" s="8">
        <v>15611243.699999999</v>
      </c>
      <c r="G34" s="8">
        <v>1334855.1000000001</v>
      </c>
      <c r="H34" s="8">
        <f>D34+E34+F34+G34</f>
        <v>24687274.800000001</v>
      </c>
      <c r="I34" s="12" t="s">
        <v>35</v>
      </c>
      <c r="M34" s="18"/>
      <c r="N34" s="18"/>
    </row>
    <row r="35" spans="2:14" ht="15.75" customHeight="1">
      <c r="B35" s="23"/>
      <c r="C35" s="23"/>
      <c r="M35" s="18"/>
      <c r="N35" s="18"/>
    </row>
    <row r="36" spans="2:14">
      <c r="B36" s="11"/>
      <c r="C36" s="11"/>
      <c r="D36" s="20"/>
      <c r="E36" s="20"/>
      <c r="F36" s="20"/>
      <c r="G36" s="20"/>
      <c r="H36" s="20"/>
      <c r="M36" s="18"/>
      <c r="N36" s="18"/>
    </row>
    <row r="37" spans="2:14">
      <c r="D37" s="17"/>
      <c r="E37" s="17"/>
      <c r="F37" s="17"/>
      <c r="G37" s="17"/>
      <c r="H37" s="17"/>
      <c r="M37" s="18"/>
      <c r="N37" s="18"/>
    </row>
  </sheetData>
  <mergeCells count="12">
    <mergeCell ref="B2:I2"/>
    <mergeCell ref="H1:I1"/>
    <mergeCell ref="B35:C35"/>
    <mergeCell ref="B32:C32"/>
    <mergeCell ref="I3:I4"/>
    <mergeCell ref="B34:C34"/>
    <mergeCell ref="B3:B4"/>
    <mergeCell ref="C3:C4"/>
    <mergeCell ref="D3:G3"/>
    <mergeCell ref="H3:H4"/>
    <mergeCell ref="B31:C31"/>
    <mergeCell ref="B33:C33"/>
  </mergeCells>
  <printOptions horizontalCentered="1"/>
  <pageMargins left="0.11811023622047245" right="0.11811023622047245" top="0.55118110236220474" bottom="0.15748031496062992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Лагус Юлия Сергеевна</dc:creator>
  <cp:lastModifiedBy>Козлова Ирина Викторовна</cp:lastModifiedBy>
  <cp:lastPrinted>2020-11-13T06:04:07Z</cp:lastPrinted>
  <dcterms:created xsi:type="dcterms:W3CDTF">2020-10-30T13:26:28Z</dcterms:created>
  <dcterms:modified xsi:type="dcterms:W3CDTF">2020-11-13T06:04:09Z</dcterms:modified>
</cp:coreProperties>
</file>